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andreas.kern\Wikifolio Dropbox\_Streams\Portfolio Paradise\Concepting\"/>
    </mc:Choice>
  </mc:AlternateContent>
  <xr:revisionPtr revIDLastSave="0" documentId="13_ncr:1_{6AC4AB03-E896-436B-9C69-9FFCB41B68EB}" xr6:coauthVersionLast="47" xr6:coauthVersionMax="47" xr10:uidLastSave="{00000000-0000-0000-0000-000000000000}"/>
  <bookViews>
    <workbookView xWindow="12855" yWindow="1035" windowWidth="22305" windowHeight="13905" xr2:uid="{00000000-000D-0000-FFFF-FFFF00000000}"/>
  </bookViews>
  <sheets>
    <sheet name="Kalkulationshilf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0" i="1" l="1"/>
  <c r="C61" i="1"/>
  <c r="E40" i="1"/>
  <c r="E41" i="1"/>
  <c r="E42" i="1"/>
  <c r="E43" i="1"/>
  <c r="E39" i="1"/>
  <c r="C33" i="1"/>
  <c r="C17" i="1"/>
  <c r="C65" i="1" s="1"/>
  <c r="E51" i="1" l="1"/>
  <c r="E57" i="1"/>
  <c r="C63" i="1"/>
  <c r="C45" i="1"/>
  <c r="C62" i="1" s="1"/>
  <c r="C64" i="1" s="1"/>
  <c r="C66" i="1" l="1"/>
  <c r="C68" i="1" s="1"/>
  <c r="D68" i="1" s="1"/>
  <c r="D66" i="1" l="1"/>
</calcChain>
</file>

<file path=xl/sharedStrings.xml><?xml version="1.0" encoding="utf-8"?>
<sst xmlns="http://schemas.openxmlformats.org/spreadsheetml/2006/main" count="49" uniqueCount="43">
  <si>
    <t>Vermögen</t>
  </si>
  <si>
    <t>x</t>
  </si>
  <si>
    <t>Liquidierungspotential</t>
  </si>
  <si>
    <t>Reserve Einkommensausfall</t>
  </si>
  <si>
    <t>Reserve Ausgaben</t>
  </si>
  <si>
    <t>Monatliche Einnahmen / Ausgaben</t>
  </si>
  <si>
    <t>Netto Monatsgehalt</t>
  </si>
  <si>
    <t>Fixkosten pro Monat</t>
  </si>
  <si>
    <t>Geplante Ausgaben</t>
  </si>
  <si>
    <t>Auto</t>
  </si>
  <si>
    <t>Küche</t>
  </si>
  <si>
    <t>Urlaub</t>
  </si>
  <si>
    <t>Wertpapiere</t>
  </si>
  <si>
    <t>…</t>
  </si>
  <si>
    <t>Kontoguthaben</t>
  </si>
  <si>
    <t>Du kannst bei geplanten Ausgaben für die nächsten Monate auch eine Wahrscheinlichkeit angeben. Wenn Du z.B. entweder einen Urlaub planst oder eine Möbelanschaffung, dann kannst du jeweils 50% Wahrscheinlichkeit angeben.</t>
  </si>
  <si>
    <t>Nachkauf Reserve</t>
  </si>
  <si>
    <t>Deine Nachkaufreserve</t>
  </si>
  <si>
    <t>Zusammenfassung</t>
  </si>
  <si>
    <t>5-10% Verkauf deiner Rendite Bausteine ist nicht mit großem Risiko im Verhältnis zu deinem Vermögen verbunden - das ist Liquditiät, die du nicht extra bereithalten musst.</t>
  </si>
  <si>
    <t>Deine Liquidierungspotential</t>
  </si>
  <si>
    <t>Liqudierungspotential</t>
  </si>
  <si>
    <t>a) Reserve Einkommensausfall</t>
  </si>
  <si>
    <t>b) Reserve Ausgaben</t>
  </si>
  <si>
    <t>Zu bildende Reserve aus a) und b)</t>
  </si>
  <si>
    <t>c) Reserve Nachkaufen</t>
  </si>
  <si>
    <t>Gesamte Reserve (Bausteine für Liqudität)</t>
  </si>
  <si>
    <t>Bausteine für Rendite (z.B. Modell Portfolios)</t>
  </si>
  <si>
    <t>Die bereitgestellten Inhalte sind ein Content-Angebot der wikifolio Financial Technologies AG und dienen ausschließlich Informationszwecken. Sie stellen weder eine Anlageberatung noch eine Anlageempfehlung im Sinne des Wertpapierhandelsgesetzes (WpHG) dar. Die Inhalte geben ausschließlich unsere aktuelle Einschätzung wieder und stellen ausdrücklich keine Mitteilung, Information oder Empfehlung der jeweils erwähnten Produktanbieter dar. Kapitalanlagen sind mit Risiken verbunden. Die Wertentwicklung in der Vergangenheit, Simulationen oder Backtests sind kein verlässlicher Indikator für die zukünftige Wertentwicklung. Die Informationen wurden nach bestem Wissen und Gewissen erstellt; eine Gewähr für Richtigkeit, Vollständigkeit oder Aktualität wird jedoch nicht übernommen. Bitte beachte, dass die wikifolio Financial Technologies AG im Rahmen von Vermarktungsmaßnahmen Vergütungen oder sonstige geldwerte Vorteile von erwähnten Anbietern erhalten kann. Eine Anlageentscheidung sollte nur auf Basis eines geeigneten Prospekts sowie gegebenenfalls nach Beratung durch einen qualifizierten Finanzberater getroffen werden.</t>
  </si>
  <si>
    <r>
      <t xml:space="preserve">Jedes Investment in Wertpapiere und andere Anlageformen ist mit diversen Risiken behaftet. Es wird ausdrücklich auf die Risikofaktoren in den prospektrechtlichen Dokumenten der Lang &amp; Schwarz Aktiengesellschaft (Endgültige Bedingungen, Basisprospekt nebst Nachträgen bzw. den Vereinfachten Prospekten) auf </t>
    </r>
    <r>
      <rPr>
        <sz val="8"/>
        <color rgb="FF1264A3"/>
        <rFont val="Calibri"/>
        <family val="2"/>
        <scheme val="minor"/>
      </rPr>
      <t>wikifolio.com</t>
    </r>
    <r>
      <rPr>
        <sz val="8"/>
        <color theme="1"/>
        <rFont val="Calibri"/>
        <family val="2"/>
        <scheme val="minor"/>
      </rPr>
      <t xml:space="preserve">, </t>
    </r>
    <r>
      <rPr>
        <sz val="8"/>
        <color rgb="FF1264A3"/>
        <rFont val="Calibri"/>
        <family val="2"/>
        <scheme val="minor"/>
      </rPr>
      <t>ls-tc.de</t>
    </r>
    <r>
      <rPr>
        <sz val="8"/>
        <color theme="1"/>
        <rFont val="Calibri"/>
        <family val="2"/>
        <scheme val="minor"/>
      </rPr>
      <t xml:space="preserve"> und </t>
    </r>
    <r>
      <rPr>
        <sz val="8"/>
        <color rgb="FF1264A3"/>
        <rFont val="Calibri"/>
        <family val="2"/>
        <scheme val="minor"/>
      </rPr>
      <t>ls-d.ch</t>
    </r>
    <r>
      <rPr>
        <sz val="8"/>
        <color theme="1"/>
        <rFont val="Calibri"/>
        <family val="2"/>
        <scheme val="minor"/>
      </rPr>
      <t xml:space="preserve"> hingewiesen. Du solltest den Prospekt lesen, bevor du eine Anlageentscheidung triffst, um die potenziellen Risiken und Chancen der Entscheidung, in die Wertpapiere zu investieren, vollends zu verstehen. Die Billigung des Prospekts von der zuständigen Behörde ist nicht als Befürwortung der angebotenen oder zum Handel an einem geregelten Markt zugelassenen Wertpapiere zu verstehen. Die Performance der wikifolios sowie der jeweiligen wikifolio-Zertifikate bezieht sich auf eine vergangene Wertentwicklung. Von dieser kann nicht auf die künftige Wertentwicklung geschlossen werden. Der Inhalt dieser Seite stellt keine Anlageberatung und auch keine Aufforderung zum Kauf oder Verkauf von Wertpapieren dar.</t>
    </r>
  </si>
  <si>
    <t>Die Portfolio Paradise Methode ist ein einfacher Ansatz, um die Vermögensplanung selbst in die Hand zu nehmen. Die Methodik setzt auf bewährten und von vielen Experten unterstützten Prinzipien auf, kann aber insbesondere bei komplexen Situationen keine Beratung oder eine tiefergehende Analyse ersetzen.</t>
  </si>
  <si>
    <t xml:space="preserve">Falls du darüber hinausgehende Vermögensbestände oder Verbindlichkeiten hast (komplexe Lebensversicherungen, Konsum- oder andere Schulden, Unternehmensbeteiligungen, Immobilieninvestments,...) empfehlen wir jedenfalls ein Beratungsgespräch bei einem geeignetem Anbieter. </t>
  </si>
  <si>
    <t>Fixkosten sollen alle laufenden Kosten inkludieren inklusive Miete, Unterhaltszahlungen, Versicherungen, Mobilität,... jedoch exklusive bereits bestehende Sparpläne</t>
  </si>
  <si>
    <t>Die Anzahl der Monate kann variieren je nach Arbeitsplatzsicherheit, Flexibilität auf der Ausgabenseite und deinem Sicherheitsbedürfnis.</t>
  </si>
  <si>
    <t>Felder in Blau bitte ausfüllen. Die Daten sind vertraulich und bleiben auf deinem Rechner!</t>
  </si>
  <si>
    <t>Monatlicher Sparplan (z.B. Modell Portfolios)</t>
  </si>
  <si>
    <r>
      <t xml:space="preserve">Vermögen aus Kontobeständen und Wertpapieren </t>
    </r>
    <r>
      <rPr>
        <b/>
        <u/>
        <sz val="11"/>
        <color theme="1"/>
        <rFont val="Calibri"/>
        <family val="2"/>
        <scheme val="minor"/>
      </rPr>
      <t>OHNE</t>
    </r>
    <r>
      <rPr>
        <sz val="11"/>
        <color theme="1"/>
        <rFont val="Calibri"/>
        <family val="2"/>
        <scheme val="minor"/>
      </rPr>
      <t xml:space="preserve"> eigengenutzte Immobilien und damit verbundende Finanzierung:</t>
    </r>
  </si>
  <si>
    <t>gewünschter Puffer volles Gehalt (Monate)</t>
  </si>
  <si>
    <t>gewünschter Puffer nur Fixkosten (Monate)</t>
  </si>
  <si>
    <t>Um bei Kursrückgängen am Aktienmarkt Chancen zu nutzen, kann es sinnvoll sein, 0 bis 25% deines Vermögens als Nachkauf Reserve bereitzuhalten.</t>
  </si>
  <si>
    <t>Ein höherer Prozentsatz reduziert dein Risiko, wenn du die Reserve dann aber nicht zum Nachkaufen nutzt, verlierst du auch entsprechend Rendite</t>
  </si>
  <si>
    <t>Siehe Whitepaper Seite 9!</t>
  </si>
  <si>
    <r>
      <t xml:space="preserve">Wähle einen höheren Prozentsatz, wenn es dir nichts ausmacht, einen größeren Betrag zu verkaufen, auch wenn gerade die Kurse schlecht sind. 
</t>
    </r>
    <r>
      <rPr>
        <b/>
        <sz val="9"/>
        <color theme="1"/>
        <rFont val="Calibri"/>
        <family val="2"/>
        <scheme val="minor"/>
      </rPr>
      <t>Siehe Whitepaper Seite 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</si>
</sst>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scheme val="minor"/>
    </font>
    <font>
      <sz val="11"/>
      <color theme="1"/>
      <name val="Calibri"/>
      <family val="2"/>
      <scheme val="minor"/>
    </font>
    <font>
      <b/>
      <sz val="11"/>
      <color theme="1"/>
      <name val="Calibri"/>
      <family val="2"/>
      <scheme val="minor"/>
    </font>
    <font>
      <b/>
      <sz val="14"/>
      <color theme="0"/>
      <name val="Calibri"/>
      <family val="2"/>
      <scheme val="minor"/>
    </font>
    <font>
      <sz val="14"/>
      <color theme="0"/>
      <name val="Calibri"/>
      <family val="2"/>
      <scheme val="minor"/>
    </font>
    <font>
      <sz val="8"/>
      <color theme="1"/>
      <name val="Calibri"/>
      <family val="2"/>
      <scheme val="minor"/>
    </font>
    <font>
      <sz val="8"/>
      <color rgb="FF1264A3"/>
      <name val="Calibri"/>
      <family val="2"/>
      <scheme val="minor"/>
    </font>
    <font>
      <i/>
      <sz val="11"/>
      <color theme="1"/>
      <name val="Calibri"/>
      <family val="2"/>
      <scheme val="minor"/>
    </font>
    <font>
      <b/>
      <u/>
      <sz val="11"/>
      <color theme="1"/>
      <name val="Calibri"/>
      <family val="2"/>
      <scheme val="minor"/>
    </font>
    <font>
      <sz val="9"/>
      <color theme="1"/>
      <name val="Calibri"/>
      <family val="2"/>
      <scheme val="minor"/>
    </font>
    <font>
      <b/>
      <sz val="9"/>
      <color theme="1"/>
      <name val="Calibri"/>
      <family val="2"/>
      <scheme val="minor"/>
    </font>
  </fonts>
  <fills count="8">
    <fill>
      <patternFill patternType="none"/>
    </fill>
    <fill>
      <patternFill patternType="gray125"/>
    </fill>
    <fill>
      <patternFill patternType="solid">
        <fgColor theme="4" tint="0.59999389629810485"/>
        <bgColor indexed="64"/>
      </patternFill>
    </fill>
    <fill>
      <patternFill patternType="solid">
        <fgColor rgb="FFFFC000"/>
        <bgColor indexed="64"/>
      </patternFill>
    </fill>
    <fill>
      <patternFill patternType="solid">
        <fgColor theme="9" tint="0.39997558519241921"/>
        <bgColor indexed="64"/>
      </patternFill>
    </fill>
    <fill>
      <patternFill patternType="solid">
        <fgColor theme="1"/>
        <bgColor indexed="64"/>
      </patternFill>
    </fill>
    <fill>
      <patternFill patternType="solid">
        <fgColor theme="7" tint="0.59999389629810485"/>
        <bgColor indexed="64"/>
      </patternFill>
    </fill>
    <fill>
      <patternFill patternType="solid">
        <fgColor rgb="FFFFFF00"/>
        <bgColor indexed="64"/>
      </patternFill>
    </fill>
  </fills>
  <borders count="2">
    <border>
      <left/>
      <right/>
      <top/>
      <bottom/>
      <diagonal/>
    </border>
    <border>
      <left/>
      <right/>
      <top style="thin">
        <color indexed="64"/>
      </top>
      <bottom style="double">
        <color indexed="64"/>
      </bottom>
      <diagonal/>
    </border>
  </borders>
  <cellStyleXfs count="2">
    <xf numFmtId="0" fontId="0" fillId="0" borderId="0"/>
    <xf numFmtId="9" fontId="1" fillId="0" borderId="0" applyFont="0" applyFill="0" applyBorder="0" applyAlignment="0" applyProtection="0"/>
  </cellStyleXfs>
  <cellXfs count="24">
    <xf numFmtId="0" fontId="0" fillId="0" borderId="0" xfId="0"/>
    <xf numFmtId="9" fontId="0" fillId="0" borderId="0" xfId="0" applyNumberFormat="1"/>
    <xf numFmtId="0" fontId="0" fillId="2" borderId="0" xfId="0" applyFill="1" applyAlignment="1">
      <alignment horizontal="left"/>
    </xf>
    <xf numFmtId="0" fontId="2" fillId="0" borderId="0" xfId="0" applyFont="1"/>
    <xf numFmtId="0" fontId="0" fillId="0" borderId="1" xfId="0" applyBorder="1"/>
    <xf numFmtId="4" fontId="2" fillId="2" borderId="0" xfId="0" applyNumberFormat="1" applyFont="1" applyFill="1"/>
    <xf numFmtId="4" fontId="0" fillId="0" borderId="1" xfId="0" applyNumberFormat="1" applyBorder="1"/>
    <xf numFmtId="0" fontId="2" fillId="2" borderId="0" xfId="0" applyFont="1" applyFill="1" applyAlignment="1">
      <alignment horizontal="right"/>
    </xf>
    <xf numFmtId="4" fontId="0" fillId="0" borderId="0" xfId="0" applyNumberFormat="1"/>
    <xf numFmtId="4" fontId="2" fillId="3" borderId="0" xfId="0" applyNumberFormat="1" applyFont="1" applyFill="1"/>
    <xf numFmtId="164" fontId="2" fillId="2" borderId="0" xfId="1" applyNumberFormat="1" applyFont="1" applyFill="1" applyAlignment="1">
      <alignment horizontal="right"/>
    </xf>
    <xf numFmtId="9" fontId="0" fillId="0" borderId="1" xfId="1" applyFont="1" applyBorder="1"/>
    <xf numFmtId="4" fontId="0" fillId="4" borderId="1" xfId="0" applyNumberFormat="1" applyFill="1" applyBorder="1"/>
    <xf numFmtId="0" fontId="3" fillId="5" borderId="0" xfId="0" applyFont="1" applyFill="1"/>
    <xf numFmtId="0" fontId="4" fillId="5" borderId="0" xfId="0" applyFont="1" applyFill="1"/>
    <xf numFmtId="0" fontId="7" fillId="0" borderId="0" xfId="0" applyFont="1" applyAlignment="1">
      <alignment wrapText="1"/>
    </xf>
    <xf numFmtId="0" fontId="7" fillId="6" borderId="0" xfId="0" applyFont="1" applyFill="1" applyAlignment="1">
      <alignment wrapText="1"/>
    </xf>
    <xf numFmtId="0" fontId="9" fillId="7" borderId="0" xfId="0" applyFont="1" applyFill="1" applyAlignment="1">
      <alignment wrapText="1"/>
    </xf>
    <xf numFmtId="0" fontId="9" fillId="7" borderId="0" xfId="0" applyFont="1" applyFill="1" applyAlignment="1">
      <alignment vertical="top" wrapText="1"/>
    </xf>
    <xf numFmtId="2" fontId="0" fillId="0" borderId="0" xfId="0" applyNumberFormat="1" applyAlignment="1">
      <alignment wrapText="1"/>
    </xf>
    <xf numFmtId="0" fontId="0" fillId="0" borderId="0" xfId="0"/>
    <xf numFmtId="2" fontId="5" fillId="0" borderId="0" xfId="0" applyNumberFormat="1" applyFont="1" applyAlignment="1">
      <alignment wrapText="1"/>
    </xf>
    <xf numFmtId="0" fontId="5" fillId="0" borderId="0" xfId="0" applyFont="1"/>
    <xf numFmtId="0" fontId="10" fillId="7" borderId="0" xfId="0" applyFont="1" applyFill="1" applyAlignment="1">
      <alignment horizontal="left" vertical="top" wrapText="1"/>
    </xf>
  </cellXfs>
  <cellStyles count="2">
    <cellStyle name="Prozent" xfId="1" builtinId="5"/>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133351</xdr:colOff>
      <xdr:row>0</xdr:row>
      <xdr:rowOff>171450</xdr:rowOff>
    </xdr:from>
    <xdr:to>
      <xdr:col>5</xdr:col>
      <xdr:colOff>0</xdr:colOff>
      <xdr:row>1</xdr:row>
      <xdr:rowOff>566096</xdr:rowOff>
    </xdr:to>
    <xdr:pic>
      <xdr:nvPicPr>
        <xdr:cNvPr id="2" name="Grafik 1">
          <a:extLst>
            <a:ext uri="{FF2B5EF4-FFF2-40B4-BE49-F238E27FC236}">
              <a16:creationId xmlns:a16="http://schemas.microsoft.com/office/drawing/2014/main" id="{90871F21-0301-5AEF-40F8-C3ECA3E80C97}"/>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082" t="16929" r="6261" b="17370"/>
        <a:stretch>
          <a:fillRect/>
        </a:stretch>
      </xdr:blipFill>
      <xdr:spPr bwMode="auto">
        <a:xfrm>
          <a:off x="3171826" y="171450"/>
          <a:ext cx="1647824" cy="5851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G74"/>
  <sheetViews>
    <sheetView showGridLines="0" tabSelected="1" workbookViewId="0"/>
  </sheetViews>
  <sheetFormatPr baseColWidth="10" defaultColWidth="8.7109375" defaultRowHeight="15" x14ac:dyDescent="0.25"/>
  <cols>
    <col min="1" max="1" width="3" customWidth="1"/>
    <col min="2" max="2" width="42.5703125" customWidth="1"/>
    <col min="3" max="3" width="9" bestFit="1" customWidth="1"/>
    <col min="5" max="5" width="9" bestFit="1" customWidth="1"/>
    <col min="7" max="7" width="58.85546875" customWidth="1"/>
  </cols>
  <sheetData>
    <row r="2" spans="2:5" ht="120" x14ac:dyDescent="0.25">
      <c r="B2" s="15" t="s">
        <v>30</v>
      </c>
    </row>
    <row r="3" spans="2:5" x14ac:dyDescent="0.25">
      <c r="B3" s="15"/>
    </row>
    <row r="4" spans="2:5" ht="30" x14ac:dyDescent="0.25">
      <c r="B4" s="16" t="s">
        <v>34</v>
      </c>
    </row>
    <row r="5" spans="2:5" x14ac:dyDescent="0.25">
      <c r="B5" s="15"/>
    </row>
    <row r="7" spans="2:5" ht="18.75" x14ac:dyDescent="0.3">
      <c r="B7" s="13" t="s">
        <v>0</v>
      </c>
      <c r="C7" s="14"/>
      <c r="D7" s="14"/>
      <c r="E7" s="14"/>
    </row>
    <row r="9" spans="2:5" ht="30.75" customHeight="1" x14ac:dyDescent="0.25">
      <c r="B9" s="19" t="s">
        <v>36</v>
      </c>
      <c r="C9" s="20"/>
      <c r="D9" s="20"/>
      <c r="E9" s="20"/>
    </row>
    <row r="11" spans="2:5" x14ac:dyDescent="0.25">
      <c r="B11" s="2" t="s">
        <v>12</v>
      </c>
      <c r="C11" s="5">
        <v>50000</v>
      </c>
    </row>
    <row r="12" spans="2:5" x14ac:dyDescent="0.25">
      <c r="B12" s="2" t="s">
        <v>14</v>
      </c>
      <c r="C12" s="5">
        <v>3000</v>
      </c>
    </row>
    <row r="13" spans="2:5" x14ac:dyDescent="0.25">
      <c r="B13" s="2" t="s">
        <v>13</v>
      </c>
      <c r="C13" s="5">
        <v>0</v>
      </c>
    </row>
    <row r="14" spans="2:5" x14ac:dyDescent="0.25">
      <c r="B14" s="2" t="s">
        <v>13</v>
      </c>
      <c r="C14" s="5">
        <v>0</v>
      </c>
    </row>
    <row r="15" spans="2:5" x14ac:dyDescent="0.25">
      <c r="B15" s="2" t="s">
        <v>13</v>
      </c>
      <c r="C15" s="5">
        <v>0</v>
      </c>
    </row>
    <row r="16" spans="2:5" x14ac:dyDescent="0.25">
      <c r="D16" s="1"/>
    </row>
    <row r="17" spans="2:5" ht="15.75" thickBot="1" x14ac:dyDescent="0.3">
      <c r="B17" s="4" t="s">
        <v>0</v>
      </c>
      <c r="C17" s="6">
        <f>SUM(C11:C15)</f>
        <v>53000</v>
      </c>
      <c r="D17" s="4"/>
      <c r="E17" s="4"/>
    </row>
    <row r="18" spans="2:5" ht="15.75" thickTop="1" x14ac:dyDescent="0.25"/>
    <row r="19" spans="2:5" ht="63" customHeight="1" x14ac:dyDescent="0.25">
      <c r="B19" s="19" t="s">
        <v>31</v>
      </c>
      <c r="C19" s="20"/>
      <c r="D19" s="20"/>
      <c r="E19" s="20"/>
    </row>
    <row r="21" spans="2:5" ht="18.75" x14ac:dyDescent="0.3">
      <c r="B21" s="13" t="s">
        <v>5</v>
      </c>
      <c r="C21" s="13"/>
      <c r="D21" s="13"/>
      <c r="E21" s="13"/>
    </row>
    <row r="23" spans="2:5" x14ac:dyDescent="0.25">
      <c r="B23" t="s">
        <v>6</v>
      </c>
      <c r="C23" s="5">
        <v>3500</v>
      </c>
    </row>
    <row r="24" spans="2:5" x14ac:dyDescent="0.25">
      <c r="B24" t="s">
        <v>7</v>
      </c>
      <c r="C24" s="5">
        <v>2000</v>
      </c>
    </row>
    <row r="26" spans="2:5" ht="45" customHeight="1" x14ac:dyDescent="0.25">
      <c r="B26" s="19" t="s">
        <v>32</v>
      </c>
      <c r="C26" s="20"/>
      <c r="D26" s="20"/>
      <c r="E26" s="20"/>
    </row>
    <row r="28" spans="2:5" x14ac:dyDescent="0.25">
      <c r="B28" t="s">
        <v>37</v>
      </c>
      <c r="C28" s="7">
        <v>3</v>
      </c>
      <c r="D28" t="s">
        <v>1</v>
      </c>
    </row>
    <row r="29" spans="2:5" x14ac:dyDescent="0.25">
      <c r="B29" t="s">
        <v>38</v>
      </c>
      <c r="C29" s="7">
        <v>3</v>
      </c>
      <c r="D29" t="s">
        <v>1</v>
      </c>
    </row>
    <row r="31" spans="2:5" ht="28.5" customHeight="1" x14ac:dyDescent="0.25">
      <c r="B31" s="19" t="s">
        <v>33</v>
      </c>
      <c r="C31" s="20"/>
      <c r="D31" s="20"/>
      <c r="E31" s="20"/>
    </row>
    <row r="33" spans="2:5" ht="15.75" thickBot="1" x14ac:dyDescent="0.3">
      <c r="B33" s="4" t="s">
        <v>3</v>
      </c>
      <c r="C33" s="6">
        <f>C23*C28+C24*C29</f>
        <v>16500</v>
      </c>
      <c r="D33" s="4"/>
      <c r="E33" s="4"/>
    </row>
    <row r="34" spans="2:5" ht="15.75" thickTop="1" x14ac:dyDescent="0.25"/>
    <row r="35" spans="2:5" ht="18.75" x14ac:dyDescent="0.3">
      <c r="B35" s="13" t="s">
        <v>8</v>
      </c>
      <c r="C35" s="13"/>
      <c r="D35" s="13"/>
      <c r="E35" s="13"/>
    </row>
    <row r="37" spans="2:5" ht="60" customHeight="1" x14ac:dyDescent="0.25">
      <c r="B37" s="19" t="s">
        <v>15</v>
      </c>
      <c r="C37" s="20"/>
      <c r="D37" s="20"/>
      <c r="E37" s="20"/>
    </row>
    <row r="39" spans="2:5" x14ac:dyDescent="0.25">
      <c r="B39" s="2" t="s">
        <v>9</v>
      </c>
      <c r="C39" s="5">
        <v>20000</v>
      </c>
      <c r="D39" s="1">
        <v>1</v>
      </c>
      <c r="E39" s="8">
        <f>C39*D39</f>
        <v>20000</v>
      </c>
    </row>
    <row r="40" spans="2:5" x14ac:dyDescent="0.25">
      <c r="B40" s="2" t="s">
        <v>10</v>
      </c>
      <c r="C40" s="5">
        <v>5000</v>
      </c>
      <c r="D40" s="1">
        <v>0.5</v>
      </c>
      <c r="E40" s="8">
        <f t="shared" ref="E40:E43" si="0">C40*D40</f>
        <v>2500</v>
      </c>
    </row>
    <row r="41" spans="2:5" x14ac:dyDescent="0.25">
      <c r="B41" s="2" t="s">
        <v>11</v>
      </c>
      <c r="C41" s="5">
        <v>5000</v>
      </c>
      <c r="D41" s="1">
        <v>0.5</v>
      </c>
      <c r="E41" s="8">
        <f t="shared" si="0"/>
        <v>2500</v>
      </c>
    </row>
    <row r="42" spans="2:5" x14ac:dyDescent="0.25">
      <c r="B42" s="2" t="s">
        <v>13</v>
      </c>
      <c r="C42" s="5">
        <v>0</v>
      </c>
      <c r="D42" s="1">
        <v>1</v>
      </c>
      <c r="E42" s="8">
        <f t="shared" si="0"/>
        <v>0</v>
      </c>
    </row>
    <row r="43" spans="2:5" x14ac:dyDescent="0.25">
      <c r="B43" s="2" t="s">
        <v>13</v>
      </c>
      <c r="C43" s="5">
        <v>0</v>
      </c>
      <c r="D43" s="1">
        <v>1</v>
      </c>
      <c r="E43" s="8">
        <f t="shared" si="0"/>
        <v>0</v>
      </c>
    </row>
    <row r="45" spans="2:5" ht="15.75" thickBot="1" x14ac:dyDescent="0.3">
      <c r="B45" s="4" t="s">
        <v>4</v>
      </c>
      <c r="C45" s="6">
        <f>SUM(E39:E43)</f>
        <v>25000</v>
      </c>
      <c r="D45" s="4"/>
      <c r="E45" s="4"/>
    </row>
    <row r="46" spans="2:5" ht="15.75" thickTop="1" x14ac:dyDescent="0.25"/>
    <row r="47" spans="2:5" ht="18.75" x14ac:dyDescent="0.3">
      <c r="B47" s="13" t="s">
        <v>16</v>
      </c>
      <c r="C47" s="13"/>
      <c r="D47" s="13"/>
      <c r="E47" s="13"/>
    </row>
    <row r="49" spans="2:7" ht="25.5" customHeight="1" x14ac:dyDescent="0.25">
      <c r="B49" s="19" t="s">
        <v>39</v>
      </c>
      <c r="C49" s="20"/>
      <c r="D49" s="20"/>
      <c r="E49" s="20"/>
      <c r="G49" s="17" t="s">
        <v>40</v>
      </c>
    </row>
    <row r="50" spans="2:7" x14ac:dyDescent="0.25">
      <c r="G50" s="23" t="s">
        <v>41</v>
      </c>
    </row>
    <row r="51" spans="2:7" x14ac:dyDescent="0.25">
      <c r="B51" t="s">
        <v>17</v>
      </c>
      <c r="C51" s="10">
        <v>0.125</v>
      </c>
      <c r="E51" s="8">
        <f>C51*$C$17</f>
        <v>6625</v>
      </c>
    </row>
    <row r="53" spans="2:7" ht="18.75" x14ac:dyDescent="0.3">
      <c r="B53" s="13" t="s">
        <v>2</v>
      </c>
      <c r="C53" s="13"/>
      <c r="D53" s="13"/>
      <c r="E53" s="13"/>
    </row>
    <row r="54" spans="2:7" x14ac:dyDescent="0.25">
      <c r="B54" s="3"/>
    </row>
    <row r="55" spans="2:7" ht="45.75" customHeight="1" x14ac:dyDescent="0.25">
      <c r="B55" s="19" t="s">
        <v>19</v>
      </c>
      <c r="C55" s="20"/>
      <c r="D55" s="20"/>
      <c r="E55" s="20"/>
      <c r="G55" s="18" t="s">
        <v>42</v>
      </c>
    </row>
    <row r="57" spans="2:7" x14ac:dyDescent="0.25">
      <c r="B57" t="s">
        <v>20</v>
      </c>
      <c r="C57" s="10">
        <v>7.4999999999999997E-2</v>
      </c>
      <c r="E57" s="8">
        <f>C57*$C$17</f>
        <v>3975</v>
      </c>
    </row>
    <row r="59" spans="2:7" ht="18.75" x14ac:dyDescent="0.3">
      <c r="B59" s="13" t="s">
        <v>18</v>
      </c>
      <c r="C59" s="13"/>
      <c r="D59" s="13"/>
      <c r="E59" s="13"/>
    </row>
    <row r="61" spans="2:7" x14ac:dyDescent="0.25">
      <c r="B61" t="s">
        <v>22</v>
      </c>
      <c r="C61" s="9">
        <f>C23*C28+C24*C29</f>
        <v>16500</v>
      </c>
    </row>
    <row r="62" spans="2:7" x14ac:dyDescent="0.25">
      <c r="B62" t="s">
        <v>23</v>
      </c>
      <c r="C62" s="9">
        <f>C45</f>
        <v>25000</v>
      </c>
    </row>
    <row r="63" spans="2:7" x14ac:dyDescent="0.25">
      <c r="B63" t="s">
        <v>21</v>
      </c>
      <c r="C63" s="9">
        <f>-C57*C17</f>
        <v>-3975</v>
      </c>
    </row>
    <row r="64" spans="2:7" x14ac:dyDescent="0.25">
      <c r="B64" t="s">
        <v>24</v>
      </c>
      <c r="C64" s="9">
        <f>MAX(0,C61+C62+C63)</f>
        <v>37525</v>
      </c>
    </row>
    <row r="65" spans="2:5" x14ac:dyDescent="0.25">
      <c r="B65" t="s">
        <v>25</v>
      </c>
      <c r="C65" s="9">
        <f>C51*C17</f>
        <v>6625</v>
      </c>
    </row>
    <row r="66" spans="2:5" ht="15.75" thickBot="1" x14ac:dyDescent="0.3">
      <c r="B66" s="4" t="s">
        <v>26</v>
      </c>
      <c r="C66" s="12">
        <f>C65+C64</f>
        <v>44150</v>
      </c>
      <c r="D66" s="11">
        <f>C66/($C$66+$C$68)</f>
        <v>0.83301886792452828</v>
      </c>
      <c r="E66" s="4"/>
    </row>
    <row r="67" spans="2:5" ht="16.5" thickTop="1" thickBot="1" x14ac:dyDescent="0.3">
      <c r="B67" s="4"/>
      <c r="C67" s="4"/>
      <c r="D67" s="11"/>
      <c r="E67" s="4"/>
    </row>
    <row r="68" spans="2:5" ht="16.5" thickTop="1" thickBot="1" x14ac:dyDescent="0.3">
      <c r="B68" s="4" t="s">
        <v>27</v>
      </c>
      <c r="C68" s="12">
        <f>C17-C66</f>
        <v>8850</v>
      </c>
      <c r="D68" s="11">
        <f>C68/($C$66+$C$68)</f>
        <v>0.16698113207547169</v>
      </c>
      <c r="E68" s="4"/>
    </row>
    <row r="69" spans="2:5" ht="16.5" thickTop="1" thickBot="1" x14ac:dyDescent="0.3">
      <c r="B69" s="4"/>
      <c r="C69" s="4"/>
      <c r="D69" s="11"/>
      <c r="E69" s="4"/>
    </row>
    <row r="70" spans="2:5" ht="16.5" thickTop="1" thickBot="1" x14ac:dyDescent="0.3">
      <c r="B70" s="4" t="s">
        <v>35</v>
      </c>
      <c r="C70" s="12">
        <f>C23-C24</f>
        <v>1500</v>
      </c>
      <c r="D70" s="4"/>
      <c r="E70" s="4"/>
    </row>
    <row r="71" spans="2:5" ht="15.75" thickTop="1" x14ac:dyDescent="0.25"/>
    <row r="73" spans="2:5" ht="137.25" customHeight="1" x14ac:dyDescent="0.25">
      <c r="B73" s="21" t="s">
        <v>28</v>
      </c>
      <c r="C73" s="22"/>
      <c r="D73" s="22"/>
      <c r="E73" s="22"/>
    </row>
    <row r="74" spans="2:5" ht="126.75" customHeight="1" x14ac:dyDescent="0.25">
      <c r="B74" s="21" t="s">
        <v>29</v>
      </c>
      <c r="C74" s="22"/>
      <c r="D74" s="22"/>
      <c r="E74" s="22"/>
    </row>
  </sheetData>
  <mergeCells count="9">
    <mergeCell ref="B55:E55"/>
    <mergeCell ref="B73:E73"/>
    <mergeCell ref="B74:E74"/>
    <mergeCell ref="B9:E9"/>
    <mergeCell ref="B19:E19"/>
    <mergeCell ref="B26:E26"/>
    <mergeCell ref="B31:E31"/>
    <mergeCell ref="B37:E37"/>
    <mergeCell ref="B49:E49"/>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Kalkulationshilfe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Andreas Kern</dc:creator>
  <cp:lastModifiedBy>Andreas Kern</cp:lastModifiedBy>
  <dcterms:created xsi:type="dcterms:W3CDTF">2015-06-05T18:19:34Z</dcterms:created>
  <dcterms:modified xsi:type="dcterms:W3CDTF">2026-04-16T14:40:49Z</dcterms:modified>
</cp:coreProperties>
</file>